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00"/>
  </bookViews>
  <sheets>
    <sheet name="未保存原始记录" sheetId="3" r:id="rId1"/>
  </sheets>
  <definedNames>
    <definedName name="_xlnm.Print_Area" localSheetId="0">未保存原始记录!$A$1:$D$30</definedName>
  </definedNames>
  <calcPr calcId="144525"/>
</workbook>
</file>

<file path=xl/sharedStrings.xml><?xml version="1.0" encoding="utf-8"?>
<sst xmlns="http://schemas.openxmlformats.org/spreadsheetml/2006/main" count="68" uniqueCount="54">
  <si>
    <r>
      <rPr>
        <b/>
        <sz val="20"/>
        <color theme="1"/>
        <rFont val="宋体"/>
        <charset val="134"/>
        <scheme val="minor"/>
      </rPr>
      <t>福建省生态环境行政处罚自由裁量计算表2</t>
    </r>
    <r>
      <rPr>
        <sz val="14"/>
        <color theme="1"/>
        <rFont val="宋体"/>
        <charset val="134"/>
        <scheme val="minor"/>
      </rPr>
      <t>（法人未验先投）</t>
    </r>
  </si>
  <si>
    <t>（单位：万元）</t>
  </si>
  <si>
    <t>法律责任</t>
  </si>
  <si>
    <t>法律名称和条款</t>
  </si>
  <si>
    <t>法定处罚上限：M</t>
  </si>
  <si>
    <t>《建设项目环境保护管理条例》第二十三条第一款</t>
  </si>
  <si>
    <t>法定处罚下限：N</t>
  </si>
  <si>
    <t>违法行为共性裁量基准表</t>
  </si>
  <si>
    <t>裁量因素</t>
  </si>
  <si>
    <t>调查情况</t>
  </si>
  <si>
    <t>证据</t>
  </si>
  <si>
    <t>裁量取值（1～5）</t>
  </si>
  <si>
    <t>违法行为后果</t>
  </si>
  <si>
    <t>违法行为环境影响程度小</t>
  </si>
  <si>
    <t>调查询问笔录</t>
  </si>
  <si>
    <t>违法行为持续时间</t>
  </si>
  <si>
    <t>6个月以上不足12个月</t>
  </si>
  <si>
    <t>违法行为发生地</t>
  </si>
  <si>
    <t>在生态保护红线区域外</t>
  </si>
  <si>
    <t>《宁化县宁宇建筑垃圾处理及废弃尾矿综合利用项目建设项目环境影响报告表》（节选）</t>
  </si>
  <si>
    <t>环境违法次数（两年内，含本次）</t>
  </si>
  <si>
    <t>1次</t>
  </si>
  <si>
    <t>福建省环境监察执法系统截图</t>
  </si>
  <si>
    <t>对周边居民、单位等的影响</t>
  </si>
  <si>
    <t>未发现对周边生产经营、生活造成不良影响</t>
  </si>
  <si>
    <t>违法行为个性裁量基准表</t>
  </si>
  <si>
    <t>违法事实</t>
  </si>
  <si>
    <t>污染防治设施已建成未经验收，主体工程投入生产</t>
  </si>
  <si>
    <t>1.《现场检查（勘察）笔录》；2.调查询问笔录</t>
  </si>
  <si>
    <t>项目应报批的环评文件类型</t>
  </si>
  <si>
    <t>报告表</t>
  </si>
  <si>
    <t>《建设项目环境影响评价分类管理名录（2021版）》（节选）</t>
  </si>
  <si>
    <t>项目建设地点</t>
  </si>
  <si>
    <t>符合环境功能化区</t>
  </si>
  <si>
    <t>违法行为改正时间</t>
  </si>
  <si>
    <t>限期内改正</t>
  </si>
  <si>
    <t>1.《现场检查（勘察）笔录》；2.整改报告</t>
  </si>
  <si>
    <t>违法行为修正裁量基准表</t>
  </si>
  <si>
    <t>裁量取值（-2～2）</t>
  </si>
  <si>
    <t>对违法行为的改正态度</t>
  </si>
  <si>
    <t>在规定的期限内改正</t>
  </si>
  <si>
    <t>补救措施</t>
  </si>
  <si>
    <t>未采取补救措施，影响未扩大</t>
  </si>
  <si>
    <t>配合调查情况</t>
  </si>
  <si>
    <t>配合调查</t>
  </si>
  <si>
    <t>主观过错程度</t>
  </si>
  <si>
    <t>过失</t>
  </si>
  <si>
    <t>共性、个性裁量表均值：</t>
  </si>
  <si>
    <r>
      <rPr>
        <b/>
        <sz val="14"/>
        <rFont val="宋体"/>
        <charset val="134"/>
      </rPr>
      <t>裁量系数A</t>
    </r>
    <r>
      <rPr>
        <sz val="14"/>
        <rFont val="宋体"/>
        <charset val="134"/>
      </rPr>
      <t>=50%×“违法行为后果”裁量等级数值+50%×其他裁量等级数值的平均数</t>
    </r>
  </si>
  <si>
    <t>修正裁量表取值个数：</t>
  </si>
  <si>
    <t>修正裁量表取值总和：</t>
  </si>
  <si>
    <r>
      <rPr>
        <b/>
        <sz val="14"/>
        <rFont val="宋体"/>
        <charset val="134"/>
      </rPr>
      <t>裁量系数B</t>
    </r>
    <r>
      <rPr>
        <sz val="14"/>
        <rFont val="宋体"/>
        <charset val="134"/>
      </rPr>
      <t>=［修正因子数值之和/（修正因子个数×2）］×10%×修正因子个数</t>
    </r>
  </si>
  <si>
    <t>最终罚款金额　X=N+（M-N）×[（A-1）/4]×（1+B）</t>
  </si>
  <si>
    <t>备注：罚款金额高于一万按“千”取整，低于一万按“百”取整（舍去不足一千或一百的部分)。</t>
  </si>
</sst>
</file>

<file path=xl/styles.xml><?xml version="1.0" encoding="utf-8"?>
<styleSheet xmlns="http://schemas.openxmlformats.org/spreadsheetml/2006/main">
  <numFmts count="6">
    <numFmt numFmtId="176" formatCode="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7" formatCode="0.00_ "/>
  </numFmts>
  <fonts count="30">
    <font>
      <sz val="11"/>
      <color theme="1"/>
      <name val="宋体"/>
      <charset val="134"/>
      <scheme val="minor"/>
    </font>
    <font>
      <b/>
      <sz val="20"/>
      <color theme="1"/>
      <name val="宋体"/>
      <charset val="134"/>
      <scheme val="minor"/>
    </font>
    <font>
      <sz val="20"/>
      <color theme="1"/>
      <name val="宋体"/>
      <charset val="134"/>
      <scheme val="minor"/>
    </font>
    <font>
      <b/>
      <sz val="14"/>
      <color theme="1"/>
      <name val="宋体"/>
      <charset val="134"/>
      <scheme val="minor"/>
    </font>
    <font>
      <sz val="14"/>
      <color theme="1"/>
      <name val="宋体"/>
      <charset val="134"/>
      <scheme val="minor"/>
    </font>
    <font>
      <sz val="14"/>
      <name val="宋体"/>
      <charset val="134"/>
      <scheme val="minor"/>
    </font>
    <font>
      <sz val="14"/>
      <name val="宋体"/>
      <charset val="134"/>
    </font>
    <font>
      <b/>
      <sz val="14"/>
      <name val="宋体"/>
      <charset val="134"/>
    </font>
    <font>
      <b/>
      <sz val="14"/>
      <color rgb="FFFF0000"/>
      <name val="宋体"/>
      <charset val="134"/>
    </font>
    <font>
      <b/>
      <sz val="14"/>
      <color rgb="FFFF0000"/>
      <name val="宋体"/>
      <charset val="134"/>
      <scheme val="minor"/>
    </font>
    <font>
      <sz val="12"/>
      <name val="宋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b/>
      <sz val="11"/>
      <color rgb="FFFFFFFF"/>
      <name val="宋体"/>
      <charset val="0"/>
      <scheme val="minor"/>
    </font>
    <font>
      <sz val="11"/>
      <color rgb="FF9C6500"/>
      <name val="宋体"/>
      <charset val="0"/>
      <scheme val="minor"/>
    </font>
    <font>
      <sz val="11"/>
      <color rgb="FF9C0006"/>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rgb="FFA5A5A5"/>
        <bgColor indexed="64"/>
      </patternFill>
    </fill>
    <fill>
      <patternFill patternType="solid">
        <fgColor theme="8"/>
        <bgColor indexed="64"/>
      </patternFill>
    </fill>
    <fill>
      <patternFill patternType="solid">
        <fgColor theme="5" tint="0.599993896298105"/>
        <bgColor indexed="64"/>
      </patternFill>
    </fill>
    <fill>
      <patternFill patternType="solid">
        <fgColor rgb="FFFFEB9C"/>
        <bgColor indexed="64"/>
      </patternFill>
    </fill>
    <fill>
      <patternFill patternType="solid">
        <fgColor theme="9"/>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2" fillId="8"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3"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11"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23" fillId="0" borderId="10"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2"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4" borderId="0" applyNumberFormat="false" applyBorder="false" applyAlignment="false" applyProtection="false">
      <alignment vertical="center"/>
    </xf>
    <xf numFmtId="0" fontId="25" fillId="29" borderId="12"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12"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27" fillId="31" borderId="12" applyNumberFormat="false" applyAlignment="false" applyProtection="false">
      <alignment vertical="center"/>
    </xf>
    <xf numFmtId="0" fontId="29" fillId="29" borderId="14" applyNumberFormat="false" applyAlignment="false" applyProtection="false">
      <alignment vertical="center"/>
    </xf>
    <xf numFmtId="0" fontId="18" fillId="14" borderId="9" applyNumberFormat="false" applyAlignment="false" applyProtection="false">
      <alignment vertical="center"/>
    </xf>
    <xf numFmtId="0" fontId="28" fillId="0" borderId="13" applyNumberFormat="false" applyFill="false" applyAlignment="false" applyProtection="false">
      <alignment vertical="center"/>
    </xf>
    <xf numFmtId="0" fontId="11" fillId="32"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0" fillId="25" borderId="11"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5" fillId="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5"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20" fillId="19"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32">
    <xf numFmtId="0" fontId="0" fillId="0" borderId="0" xfId="0">
      <alignment vertical="center"/>
    </xf>
    <xf numFmtId="0" fontId="0" fillId="0" borderId="0" xfId="0" applyFill="true" applyAlignment="true">
      <alignment horizontal="center" vertical="center" wrapText="true"/>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right" vertical="center" wrapText="true"/>
    </xf>
    <xf numFmtId="0" fontId="4" fillId="0" borderId="0" xfId="0" applyFont="true" applyFill="true" applyAlignment="true">
      <alignment horizontal="right"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177" fontId="4" fillId="0" borderId="2" xfId="0" applyNumberFormat="true" applyFont="true" applyFill="true" applyBorder="true" applyAlignment="true">
      <alignment vertical="center" wrapText="true"/>
    </xf>
    <xf numFmtId="0" fontId="3"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176" fontId="5" fillId="0" borderId="2" xfId="0" applyNumberFormat="true" applyFont="true" applyFill="true" applyBorder="true" applyAlignment="true">
      <alignment horizontal="center" vertical="center" wrapText="true"/>
    </xf>
    <xf numFmtId="176" fontId="4" fillId="0" borderId="2" xfId="0" applyNumberFormat="true" applyFont="true" applyFill="true" applyBorder="true" applyAlignment="true">
      <alignment horizontal="center" vertical="center" wrapText="true"/>
    </xf>
    <xf numFmtId="0" fontId="6" fillId="0" borderId="4" xfId="0" applyFont="true" applyFill="true" applyBorder="true" applyAlignment="true">
      <alignment horizontal="left" vertical="center" wrapText="true"/>
    </xf>
    <xf numFmtId="0" fontId="6" fillId="0" borderId="5" xfId="0" applyFont="true" applyFill="true" applyBorder="true" applyAlignment="true">
      <alignment horizontal="left" vertical="center" wrapText="true"/>
    </xf>
    <xf numFmtId="0" fontId="6" fillId="0" borderId="6" xfId="0" applyFont="true" applyFill="true" applyBorder="true" applyAlignment="true">
      <alignment horizontal="left" vertical="center" wrapText="true"/>
    </xf>
    <xf numFmtId="177" fontId="4" fillId="0" borderId="2" xfId="0" applyNumberFormat="true" applyFont="true" applyFill="true" applyBorder="true" applyAlignment="true">
      <alignment horizontal="center" vertical="center" wrapText="true"/>
    </xf>
    <xf numFmtId="0" fontId="7" fillId="0" borderId="4" xfId="0" applyFont="true" applyFill="true" applyBorder="true" applyAlignment="true">
      <alignment horizontal="left" vertical="center" wrapText="true"/>
    </xf>
    <xf numFmtId="0" fontId="7" fillId="0" borderId="5" xfId="0" applyFont="true" applyFill="true" applyBorder="true" applyAlignment="true">
      <alignment horizontal="left" vertical="center" wrapText="true"/>
    </xf>
    <xf numFmtId="0" fontId="7" fillId="0" borderId="6" xfId="0" applyFont="true" applyFill="true" applyBorder="true" applyAlignment="true">
      <alignment horizontal="left" vertical="center" wrapText="true"/>
    </xf>
    <xf numFmtId="0" fontId="8" fillId="0" borderId="4" xfId="0" applyFont="true" applyFill="true" applyBorder="true" applyAlignment="true">
      <alignment horizontal="left" vertical="center" wrapText="true"/>
    </xf>
    <xf numFmtId="0" fontId="8" fillId="0" borderId="5" xfId="0" applyFont="true" applyFill="true" applyBorder="true" applyAlignment="true">
      <alignment horizontal="left" vertical="center" wrapText="true"/>
    </xf>
    <xf numFmtId="0" fontId="8" fillId="0" borderId="6" xfId="0" applyFont="true" applyFill="true" applyBorder="true" applyAlignment="true">
      <alignment horizontal="left" vertical="center" wrapText="true"/>
    </xf>
    <xf numFmtId="177" fontId="9" fillId="0" borderId="2" xfId="0" applyNumberFormat="true"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0" fillId="0" borderId="0" xfId="0" applyFill="true" applyAlignment="true">
      <alignment vertical="center" wrapText="true"/>
    </xf>
    <xf numFmtId="0" fontId="0" fillId="0" borderId="0" xfId="0" applyFill="true" applyBorder="true" applyAlignment="true">
      <alignment horizontal="center" vertical="center" wrapText="true"/>
    </xf>
    <xf numFmtId="176" fontId="0" fillId="0" borderId="0" xfId="0" applyNumberFormat="true" applyFill="true" applyBorder="true" applyAlignment="true">
      <alignment horizontal="center" vertical="center" wrapText="true"/>
    </xf>
    <xf numFmtId="177" fontId="0" fillId="0" borderId="0" xfId="0" applyNumberFormat="true" applyFill="true" applyBorder="true" applyAlignment="true">
      <alignment horizontal="center" vertical="center" wrapText="true"/>
    </xf>
    <xf numFmtId="0" fontId="10" fillId="0" borderId="0" xfId="0" applyFont="true" applyFill="true" applyAlignment="true">
      <alignment vertical="center" wrapText="true"/>
    </xf>
    <xf numFmtId="177" fontId="0" fillId="0" borderId="0" xfId="0" applyNumberFormat="true" applyFill="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view="pageBreakPreview" zoomScaleNormal="85" zoomScaleSheetLayoutView="100" topLeftCell="A17" workbookViewId="0">
      <selection activeCell="C21" sqref="C21"/>
    </sheetView>
  </sheetViews>
  <sheetFormatPr defaultColWidth="9" defaultRowHeight="13.5" outlineLevelCol="7"/>
  <cols>
    <col min="1" max="1" width="17.9416666666667" style="1" customWidth="true"/>
    <col min="2" max="2" width="28" style="1" customWidth="true"/>
    <col min="3" max="3" width="21.475" style="1" customWidth="true"/>
    <col min="4" max="4" width="15.3" style="1" customWidth="true"/>
    <col min="5" max="16384" width="9" style="1"/>
  </cols>
  <sheetData>
    <row r="1" ht="25.5" spans="1:8">
      <c r="A1" s="2" t="s">
        <v>0</v>
      </c>
      <c r="B1" s="3"/>
      <c r="C1" s="3"/>
      <c r="D1" s="3"/>
      <c r="E1" s="26"/>
      <c r="F1" s="26"/>
      <c r="G1" s="26"/>
      <c r="H1" s="26"/>
    </row>
    <row r="2" ht="18" spans="1:8">
      <c r="A2" s="4" t="s">
        <v>1</v>
      </c>
      <c r="B2" s="5"/>
      <c r="C2" s="5"/>
      <c r="D2" s="5"/>
      <c r="H2" s="26"/>
    </row>
    <row r="3" ht="18" spans="1:4">
      <c r="A3" s="6" t="s">
        <v>2</v>
      </c>
      <c r="B3" s="7" t="s">
        <v>3</v>
      </c>
      <c r="C3" s="8" t="s">
        <v>4</v>
      </c>
      <c r="D3" s="9">
        <v>20</v>
      </c>
    </row>
    <row r="4" ht="36" spans="1:4">
      <c r="A4" s="10"/>
      <c r="B4" s="8" t="s">
        <v>5</v>
      </c>
      <c r="C4" s="8" t="s">
        <v>6</v>
      </c>
      <c r="D4" s="9">
        <v>5</v>
      </c>
    </row>
    <row r="5" ht="18" spans="1:7">
      <c r="A5" s="10" t="s">
        <v>7</v>
      </c>
      <c r="B5" s="11"/>
      <c r="C5" s="11"/>
      <c r="D5" s="11"/>
      <c r="E5" s="27"/>
      <c r="F5" s="27"/>
      <c r="G5" s="27"/>
    </row>
    <row r="6" ht="36" spans="1:7">
      <c r="A6" s="7" t="s">
        <v>8</v>
      </c>
      <c r="B6" s="7" t="s">
        <v>9</v>
      </c>
      <c r="C6" s="7" t="s">
        <v>10</v>
      </c>
      <c r="D6" s="7" t="s">
        <v>11</v>
      </c>
      <c r="E6" s="27"/>
      <c r="F6" s="27"/>
      <c r="G6" s="27"/>
    </row>
    <row r="7" ht="18" spans="1:7">
      <c r="A7" s="8" t="s">
        <v>12</v>
      </c>
      <c r="B7" s="8" t="s">
        <v>13</v>
      </c>
      <c r="C7" s="8" t="s">
        <v>14</v>
      </c>
      <c r="D7" s="8">
        <v>1</v>
      </c>
      <c r="E7" s="27"/>
      <c r="F7" s="27"/>
      <c r="G7" s="27"/>
    </row>
    <row r="8" ht="36" spans="1:7">
      <c r="A8" s="8" t="s">
        <v>15</v>
      </c>
      <c r="B8" s="8" t="s">
        <v>16</v>
      </c>
      <c r="C8" s="8" t="s">
        <v>14</v>
      </c>
      <c r="D8" s="12">
        <v>4</v>
      </c>
      <c r="E8" s="27"/>
      <c r="F8" s="27"/>
      <c r="G8" s="28"/>
    </row>
    <row r="9" ht="90" spans="1:7">
      <c r="A9" s="8" t="s">
        <v>17</v>
      </c>
      <c r="B9" s="8" t="s">
        <v>18</v>
      </c>
      <c r="C9" s="8" t="s">
        <v>19</v>
      </c>
      <c r="D9" s="12">
        <v>1</v>
      </c>
      <c r="E9" s="27"/>
      <c r="F9" s="27"/>
      <c r="G9" s="28"/>
    </row>
    <row r="10" ht="54" spans="1:7">
      <c r="A10" s="8" t="s">
        <v>20</v>
      </c>
      <c r="B10" s="8" t="s">
        <v>21</v>
      </c>
      <c r="C10" s="8" t="s">
        <v>22</v>
      </c>
      <c r="D10" s="12">
        <v>1</v>
      </c>
      <c r="E10" s="27"/>
      <c r="F10" s="27"/>
      <c r="G10" s="28"/>
    </row>
    <row r="11" ht="36" spans="1:7">
      <c r="A11" s="8" t="s">
        <v>23</v>
      </c>
      <c r="B11" s="8" t="s">
        <v>24</v>
      </c>
      <c r="C11" s="8" t="s">
        <v>14</v>
      </c>
      <c r="D11" s="13">
        <v>1</v>
      </c>
      <c r="E11" s="27"/>
      <c r="F11" s="27"/>
      <c r="G11" s="28"/>
    </row>
    <row r="12" ht="18" spans="1:7">
      <c r="A12" s="7" t="s">
        <v>25</v>
      </c>
      <c r="B12" s="8"/>
      <c r="C12" s="8"/>
      <c r="D12" s="8"/>
      <c r="E12" s="27"/>
      <c r="F12" s="27"/>
      <c r="G12" s="28"/>
    </row>
    <row r="13" ht="36" spans="1:7">
      <c r="A13" s="7" t="s">
        <v>8</v>
      </c>
      <c r="B13" s="7" t="s">
        <v>9</v>
      </c>
      <c r="C13" s="7" t="s">
        <v>10</v>
      </c>
      <c r="D13" s="7" t="s">
        <v>11</v>
      </c>
      <c r="E13" s="27"/>
      <c r="F13" s="27"/>
      <c r="G13" s="28"/>
    </row>
    <row r="14" ht="54" spans="1:7">
      <c r="A14" s="8" t="s">
        <v>26</v>
      </c>
      <c r="B14" s="8" t="s">
        <v>27</v>
      </c>
      <c r="C14" s="8" t="s">
        <v>28</v>
      </c>
      <c r="D14" s="8">
        <v>1</v>
      </c>
      <c r="E14" s="27"/>
      <c r="F14" s="27"/>
      <c r="G14" s="28"/>
    </row>
    <row r="15" ht="72" spans="1:7">
      <c r="A15" s="8" t="s">
        <v>29</v>
      </c>
      <c r="B15" s="8" t="s">
        <v>30</v>
      </c>
      <c r="C15" s="8" t="s">
        <v>31</v>
      </c>
      <c r="D15" s="12">
        <v>1</v>
      </c>
      <c r="E15" s="27"/>
      <c r="F15" s="27"/>
      <c r="G15" s="28"/>
    </row>
    <row r="16" ht="90" spans="1:7">
      <c r="A16" s="8" t="s">
        <v>32</v>
      </c>
      <c r="B16" s="8" t="s">
        <v>33</v>
      </c>
      <c r="C16" s="8" t="s">
        <v>19</v>
      </c>
      <c r="D16" s="12">
        <v>1</v>
      </c>
      <c r="E16" s="27"/>
      <c r="F16" s="27"/>
      <c r="G16" s="28"/>
    </row>
    <row r="17" ht="54" spans="1:7">
      <c r="A17" s="8" t="s">
        <v>34</v>
      </c>
      <c r="B17" s="8" t="s">
        <v>35</v>
      </c>
      <c r="C17" s="8" t="s">
        <v>36</v>
      </c>
      <c r="D17" s="12">
        <v>1</v>
      </c>
      <c r="E17" s="27"/>
      <c r="F17" s="27"/>
      <c r="G17" s="28"/>
    </row>
    <row r="18" ht="18" spans="1:7">
      <c r="A18" s="7" t="s">
        <v>37</v>
      </c>
      <c r="B18" s="8"/>
      <c r="C18" s="8"/>
      <c r="D18" s="8"/>
      <c r="E18" s="27"/>
      <c r="F18" s="27"/>
      <c r="G18" s="28"/>
    </row>
    <row r="19" ht="36" spans="1:7">
      <c r="A19" s="7" t="s">
        <v>8</v>
      </c>
      <c r="B19" s="7" t="s">
        <v>9</v>
      </c>
      <c r="C19" s="7" t="s">
        <v>10</v>
      </c>
      <c r="D19" s="7" t="s">
        <v>38</v>
      </c>
      <c r="E19" s="27"/>
      <c r="F19" s="27"/>
      <c r="G19" s="28"/>
    </row>
    <row r="20" ht="54" spans="1:7">
      <c r="A20" s="8" t="s">
        <v>39</v>
      </c>
      <c r="B20" s="8" t="s">
        <v>40</v>
      </c>
      <c r="C20" s="8" t="s">
        <v>36</v>
      </c>
      <c r="D20" s="13">
        <v>-1</v>
      </c>
      <c r="E20" s="27"/>
      <c r="F20" s="27"/>
      <c r="G20" s="28"/>
    </row>
    <row r="21" ht="54" spans="1:4">
      <c r="A21" s="8" t="s">
        <v>41</v>
      </c>
      <c r="B21" s="8" t="s">
        <v>42</v>
      </c>
      <c r="C21" s="8" t="s">
        <v>36</v>
      </c>
      <c r="D21" s="13">
        <v>0</v>
      </c>
    </row>
    <row r="22" ht="18" spans="1:6">
      <c r="A22" s="8" t="s">
        <v>43</v>
      </c>
      <c r="B22" s="8" t="s">
        <v>44</v>
      </c>
      <c r="C22" s="8" t="s">
        <v>14</v>
      </c>
      <c r="D22" s="13">
        <v>-2</v>
      </c>
      <c r="F22" s="29"/>
    </row>
    <row r="23" ht="18" spans="1:6">
      <c r="A23" s="8" t="s">
        <v>45</v>
      </c>
      <c r="B23" s="8" t="s">
        <v>46</v>
      </c>
      <c r="C23" s="8" t="s">
        <v>14</v>
      </c>
      <c r="D23" s="13">
        <v>-2</v>
      </c>
      <c r="F23" s="29"/>
    </row>
    <row r="24" ht="18" spans="1:6">
      <c r="A24" s="14" t="s">
        <v>47</v>
      </c>
      <c r="B24" s="15"/>
      <c r="C24" s="16"/>
      <c r="D24" s="17">
        <f>AVERAGE(D8:D11,D14:D17)</f>
        <v>1.375</v>
      </c>
      <c r="E24" s="30"/>
      <c r="F24" s="31"/>
    </row>
    <row r="25" ht="18" spans="1:6">
      <c r="A25" s="18" t="s">
        <v>48</v>
      </c>
      <c r="B25" s="19"/>
      <c r="C25" s="20"/>
      <c r="D25" s="17">
        <f>0.5*D7+0.5*D24</f>
        <v>1.1875</v>
      </c>
      <c r="E25" s="30"/>
      <c r="F25" s="31"/>
    </row>
    <row r="26" ht="18" spans="1:6">
      <c r="A26" s="14" t="s">
        <v>49</v>
      </c>
      <c r="B26" s="15"/>
      <c r="C26" s="16"/>
      <c r="D26" s="13">
        <f>COUNT(D20:D23)</f>
        <v>4</v>
      </c>
      <c r="E26" s="30"/>
      <c r="F26" s="31"/>
    </row>
    <row r="27" ht="18" spans="1:6">
      <c r="A27" s="14" t="s">
        <v>50</v>
      </c>
      <c r="B27" s="15"/>
      <c r="C27" s="16"/>
      <c r="D27" s="13">
        <f>SUM(D20:D23)</f>
        <v>-5</v>
      </c>
      <c r="E27" s="30"/>
      <c r="F27" s="31"/>
    </row>
    <row r="28" ht="18" spans="1:4">
      <c r="A28" s="18" t="s">
        <v>51</v>
      </c>
      <c r="B28" s="19"/>
      <c r="C28" s="20"/>
      <c r="D28" s="17">
        <f>D27/D26/2*0.1*D26</f>
        <v>-0.25</v>
      </c>
    </row>
    <row r="29" ht="18" spans="1:4">
      <c r="A29" s="21" t="s">
        <v>52</v>
      </c>
      <c r="B29" s="22"/>
      <c r="C29" s="23"/>
      <c r="D29" s="24">
        <f>D4+(D3-D4)*(D25-1)/4*(1+D28)</f>
        <v>5.52734375</v>
      </c>
    </row>
    <row r="30" ht="43" customHeight="true" spans="1:4">
      <c r="A30" s="25" t="s">
        <v>53</v>
      </c>
      <c r="B30" s="25"/>
      <c r="C30" s="25"/>
      <c r="D30" s="25"/>
    </row>
  </sheetData>
  <mergeCells count="14">
    <mergeCell ref="A1:D1"/>
    <mergeCell ref="A2:D2"/>
    <mergeCell ref="A5:D5"/>
    <mergeCell ref="E5:G5"/>
    <mergeCell ref="A12:D12"/>
    <mergeCell ref="A18:D18"/>
    <mergeCell ref="A24:C24"/>
    <mergeCell ref="A25:C25"/>
    <mergeCell ref="A26:C26"/>
    <mergeCell ref="A27:C27"/>
    <mergeCell ref="A28:C28"/>
    <mergeCell ref="A29:C29"/>
    <mergeCell ref="A30:D30"/>
    <mergeCell ref="A3:A4"/>
  </mergeCells>
  <printOptions horizontalCentered="true"/>
  <pageMargins left="0.672916666666667" right="0.672916666666667"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未保存原始记录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zhengyimin</dc:creator>
  <cp:lastModifiedBy>stj</cp:lastModifiedBy>
  <dcterms:created xsi:type="dcterms:W3CDTF">2021-02-09T15:36:00Z</dcterms:created>
  <dcterms:modified xsi:type="dcterms:W3CDTF">2026-02-11T08:54:09Z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795BB9207F49412D9ACE2D2CB55ED987</vt:lpwstr>
  </property>
</Properties>
</file>