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60"/>
  </bookViews>
  <sheets>
    <sheet name="空表" sheetId="3" r:id="rId1"/>
  </sheets>
  <definedNames>
    <definedName name="_xlnm.Print_Area" localSheetId="0">空表!$A$1:$D$28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<sst xmlns="http://schemas.openxmlformats.org/spreadsheetml/2006/main" count="65" uniqueCount="52">
  <si>
    <t>福建省生态环境行政处罚自由裁量计算表</t>
  </si>
  <si>
    <t>（单位：万元）</t>
  </si>
  <si>
    <t>法律责任</t>
  </si>
  <si>
    <t>法律名称和条款</t>
  </si>
  <si>
    <t>法定处罚上限：M</t>
  </si>
  <si>
    <t>《中华人民共和国环境影响评价法》第三十一条第一款</t>
  </si>
  <si>
    <t>法定处罚下限：N</t>
  </si>
  <si>
    <t>违法行为共性裁量基准表</t>
  </si>
  <si>
    <t>裁量因素</t>
  </si>
  <si>
    <t>调查情况</t>
  </si>
  <si>
    <t>证据</t>
  </si>
  <si>
    <t>裁量取值（1～5）</t>
  </si>
  <si>
    <t>违法行为后果</t>
  </si>
  <si>
    <t>违法行为环境影响程度小</t>
  </si>
  <si>
    <t>1.《现场检查（勘察）笔录》；2.整改报告</t>
  </si>
  <si>
    <t>违法行为持续时间</t>
  </si>
  <si>
    <t>6个月以上，不足12个月</t>
  </si>
  <si>
    <t>1.《现场检查（勘察）笔录》；2.调查询问笔录</t>
  </si>
  <si>
    <t>违法行为发生地</t>
  </si>
  <si>
    <t>在生态保护红线区域外</t>
  </si>
  <si>
    <t>福建涌欣工贸有限公司松香树脂生产项目环境影响报告书复印件节选及其批复</t>
  </si>
  <si>
    <t>环境违法次数（两年内，含本次）</t>
  </si>
  <si>
    <t>3次</t>
  </si>
  <si>
    <t>行政处罚决定书（闽明环罚〔2023〕138号）复印件</t>
  </si>
  <si>
    <t>对周边居民、单位等的影响</t>
  </si>
  <si>
    <t>未发现对周边生产经营、生活造成不良影响</t>
  </si>
  <si>
    <t>违法行为个性裁量基准表</t>
  </si>
  <si>
    <t>违法事实</t>
  </si>
  <si>
    <t>主体工程已建成并已投入生产使用</t>
  </si>
  <si>
    <t>项目建设地点</t>
  </si>
  <si>
    <t>符合环境功能区划</t>
  </si>
  <si>
    <t>项目应报批的环评文件类型</t>
  </si>
  <si>
    <t>报告书（化工项目）</t>
  </si>
  <si>
    <t>1.《现场检查（勘察）笔录》；2.调查询问笔录；3.《建设项目环境影响评价分类管理名录》（2021年版）节选</t>
  </si>
  <si>
    <t>违法行为修正裁量基准表</t>
  </si>
  <si>
    <t>裁量取值（-2～2）</t>
  </si>
  <si>
    <t>对违法行为的改正态度</t>
  </si>
  <si>
    <t>立即改正</t>
  </si>
  <si>
    <t>补救措施</t>
  </si>
  <si>
    <t>采取补救措施，消除环境影响或恢复原状</t>
  </si>
  <si>
    <t>配合调查情况</t>
  </si>
  <si>
    <t>配合调查</t>
  </si>
  <si>
    <t>主观过错程度</t>
  </si>
  <si>
    <t>故意</t>
  </si>
  <si>
    <t>调查询问笔录</t>
  </si>
  <si>
    <t>共性、个性裁量表均值：</t>
  </si>
  <si>
    <r>
      <rPr>
        <b/>
        <sz val="14"/>
        <rFont val="宋体"/>
        <charset val="134"/>
      </rPr>
      <t>裁量系数A</t>
    </r>
    <r>
      <rPr>
        <sz val="14"/>
        <rFont val="宋体"/>
        <charset val="134"/>
      </rPr>
      <t>=50%×“违法行为后果”裁量等级数值+50%×其他裁量等级数值的平均数</t>
    </r>
  </si>
  <si>
    <t>修正裁量表取值个数：</t>
  </si>
  <si>
    <t>修正裁量表取值总和：</t>
  </si>
  <si>
    <r>
      <rPr>
        <b/>
        <sz val="14"/>
        <rFont val="宋体"/>
        <charset val="134"/>
      </rPr>
      <t>裁量系数B</t>
    </r>
    <r>
      <rPr>
        <sz val="14"/>
        <rFont val="宋体"/>
        <charset val="134"/>
      </rPr>
      <t>=［修正因子数值之和/（修正因子个数×2）］×10%×修正因子个数</t>
    </r>
  </si>
  <si>
    <t>最终罚款金额　X=N+（M-N）×[（A-1）/4]×（1+B）</t>
  </si>
  <si>
    <t xml:space="preserve">备注：经调查企业投资总额为25.725万，则1%为0.26万，5%为1.29万。罚款金额高于一万按“千”取整，低于一万按“百”取整（舍去不足一千或一百的部分）。
</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</si>
</sst>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30">
    <font>
      <sz val="11"/>
      <color theme="1"/>
      <name val="宋体"/>
      <charset val="134"/>
      <scheme val="minor"/>
    </font>
    <font>
      <b/>
      <sz val="20"/>
      <color theme="1"/>
      <name val="宋体"/>
      <charset val="134"/>
      <scheme val="minor"/>
    </font>
    <font>
      <sz val="20"/>
      <color theme="1"/>
      <name val="宋体"/>
      <charset val="134"/>
      <scheme val="minor"/>
    </font>
    <font>
      <b/>
      <sz val="14"/>
      <color theme="1"/>
      <name val="宋体"/>
      <charset val="134"/>
      <scheme val="minor"/>
    </font>
    <font>
      <sz val="14"/>
      <color theme="1"/>
      <name val="宋体"/>
      <charset val="134"/>
      <scheme val="minor"/>
    </font>
    <font>
      <sz val="14"/>
      <name val="宋体"/>
      <charset val="134"/>
      <scheme val="minor"/>
    </font>
    <font>
      <sz val="14"/>
      <name val="宋体"/>
      <charset val="134"/>
    </font>
    <font>
      <sz val="12"/>
      <name val="宋体"/>
      <charset val="134"/>
    </font>
    <font>
      <b/>
      <sz val="14"/>
      <name val="宋体"/>
      <charset val="134"/>
    </font>
    <font>
      <b/>
      <sz val="14"/>
      <color rgb="FFFF0000"/>
      <name val="宋体"/>
      <charset val="134"/>
    </font>
    <font>
      <b/>
      <sz val="14"/>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theme="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7"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8" fillId="0" borderId="0" applyNumberFormat="0" applyFill="0" applyBorder="0" applyAlignment="0" applyProtection="0">
      <alignment vertical="center"/>
    </xf>
    <xf numFmtId="0" fontId="19" fillId="4" borderId="10" applyNumberFormat="0" applyAlignment="0" applyProtection="0">
      <alignment vertical="center"/>
    </xf>
    <xf numFmtId="0" fontId="20" fillId="5" borderId="11" applyNumberFormat="0" applyAlignment="0" applyProtection="0">
      <alignment vertical="center"/>
    </xf>
    <xf numFmtId="0" fontId="21" fillId="5" borderId="10" applyNumberFormat="0" applyAlignment="0" applyProtection="0">
      <alignment vertical="center"/>
    </xf>
    <xf numFmtId="0" fontId="22" fillId="6" borderId="12" applyNumberFormat="0" applyAlignment="0" applyProtection="0">
      <alignment vertical="center"/>
    </xf>
    <xf numFmtId="0" fontId="23" fillId="0" borderId="13" applyNumberFormat="0" applyFill="0" applyAlignment="0" applyProtection="0">
      <alignment vertical="center"/>
    </xf>
    <xf numFmtId="0" fontId="24" fillId="0" borderId="14"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2"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35">
    <xf numFmtId="0" fontId="0" fillId="0" borderId="0" xfId="0">
      <alignment vertical="center"/>
    </xf>
    <xf numFmtId="0" fontId="0" fillId="0" borderId="0" xfId="0"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center" vertical="center" wrapText="1"/>
    </xf>
    <xf numFmtId="0" fontId="0" fillId="0" borderId="0" xfId="0" applyAlignment="1">
      <alignment vertical="center" wrapText="1"/>
    </xf>
    <xf numFmtId="0" fontId="3" fillId="0" borderId="0" xfId="0" applyFont="1" applyAlignment="1">
      <alignment horizontal="right" vertical="center" wrapText="1"/>
    </xf>
    <xf numFmtId="0" fontId="4" fillId="0" borderId="0" xfId="0" applyFont="1" applyAlignment="1">
      <alignment horizontal="righ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4" fillId="0" borderId="2" xfId="0" applyFont="1" applyBorder="1" applyAlignment="1">
      <alignment horizontal="center" vertical="center" wrapText="1"/>
    </xf>
    <xf numFmtId="176" fontId="4" fillId="2" borderId="2" xfId="0" applyNumberFormat="1" applyFont="1" applyFill="1" applyBorder="1" applyAlignment="1">
      <alignment vertical="center" wrapText="1"/>
    </xf>
    <xf numFmtId="0" fontId="3" fillId="0" borderId="3" xfId="0" applyFont="1" applyBorder="1" applyAlignment="1">
      <alignment horizontal="center" vertical="center" wrapText="1"/>
    </xf>
    <xf numFmtId="0" fontId="4" fillId="0" borderId="3" xfId="0" applyFont="1" applyBorder="1" applyAlignment="1">
      <alignment horizontal="center" vertical="center" wrapText="1"/>
    </xf>
    <xf numFmtId="0" fontId="0" fillId="0" borderId="0" xfId="0" applyBorder="1" applyAlignment="1">
      <alignment horizontal="center" vertical="center" wrapText="1"/>
    </xf>
    <xf numFmtId="0" fontId="4" fillId="2" borderId="2" xfId="0" applyFont="1" applyFill="1" applyBorder="1" applyAlignment="1">
      <alignment horizontal="center" vertical="center" wrapText="1"/>
    </xf>
    <xf numFmtId="177" fontId="5" fillId="2" borderId="2" xfId="0" applyNumberFormat="1" applyFont="1" applyFill="1" applyBorder="1" applyAlignment="1">
      <alignment horizontal="center" vertical="center" wrapText="1"/>
    </xf>
    <xf numFmtId="177" fontId="0" fillId="0" borderId="0" xfId="0" applyNumberFormat="1" applyFill="1" applyBorder="1" applyAlignment="1">
      <alignment horizontal="center" vertical="center" wrapText="1"/>
    </xf>
    <xf numFmtId="177" fontId="4" fillId="2" borderId="2" xfId="0" applyNumberFormat="1" applyFont="1" applyFill="1" applyBorder="1" applyAlignment="1">
      <alignment horizontal="center" vertical="center" wrapText="1"/>
    </xf>
    <xf numFmtId="176" fontId="0" fillId="0" borderId="0" xfId="0" applyNumberFormat="1" applyBorder="1" applyAlignment="1">
      <alignment horizontal="center" vertical="center" wrapText="1"/>
    </xf>
    <xf numFmtId="0" fontId="6" fillId="0" borderId="4"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6" xfId="0" applyFont="1" applyFill="1" applyBorder="1" applyAlignment="1">
      <alignment horizontal="left" vertical="center" wrapText="1"/>
    </xf>
    <xf numFmtId="176" fontId="4" fillId="0" borderId="2" xfId="0" applyNumberFormat="1" applyFont="1" applyFill="1" applyBorder="1" applyAlignment="1">
      <alignment horizontal="center" vertical="center" wrapText="1"/>
    </xf>
    <xf numFmtId="0" fontId="7" fillId="0" borderId="0" xfId="0" applyFont="1" applyFill="1" applyAlignment="1">
      <alignment vertical="center" wrapText="1"/>
    </xf>
    <xf numFmtId="176" fontId="0" fillId="0" borderId="0" xfId="0" applyNumberFormat="1" applyAlignment="1">
      <alignment horizontal="center" vertical="center" wrapText="1"/>
    </xf>
    <xf numFmtId="0" fontId="8" fillId="0" borderId="4" xfId="0" applyFont="1" applyFill="1" applyBorder="1" applyAlignment="1">
      <alignment horizontal="left" vertical="center" wrapText="1"/>
    </xf>
    <xf numFmtId="0" fontId="8" fillId="0" borderId="5" xfId="0" applyFont="1" applyFill="1" applyBorder="1" applyAlignment="1">
      <alignment horizontal="left" vertical="center" wrapText="1"/>
    </xf>
    <xf numFmtId="0" fontId="8" fillId="0" borderId="6" xfId="0" applyFont="1" applyFill="1" applyBorder="1" applyAlignment="1">
      <alignment horizontal="left" vertical="center" wrapText="1"/>
    </xf>
    <xf numFmtId="177" fontId="4" fillId="0" borderId="2" xfId="0" applyNumberFormat="1" applyFont="1" applyFill="1" applyBorder="1" applyAlignment="1">
      <alignment horizontal="center" vertical="center" wrapText="1"/>
    </xf>
    <xf numFmtId="176" fontId="4" fillId="0" borderId="2" xfId="0" applyNumberFormat="1" applyFont="1" applyBorder="1" applyAlignment="1">
      <alignment horizontal="center" vertical="center" wrapText="1"/>
    </xf>
    <xf numFmtId="0" fontId="9" fillId="0" borderId="4"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6" xfId="0" applyFont="1" applyFill="1" applyBorder="1" applyAlignment="1">
      <alignment horizontal="left" vertical="center" wrapText="1"/>
    </xf>
    <xf numFmtId="176" fontId="10" fillId="0" borderId="2" xfId="0" applyNumberFormat="1" applyFont="1" applyBorder="1" applyAlignment="1">
      <alignment horizontal="center" vertical="center" wrapText="1"/>
    </xf>
    <xf numFmtId="0" fontId="3" fillId="0" borderId="0" xfId="0" applyFont="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9"/>
  <sheetViews>
    <sheetView tabSelected="1" zoomScale="85" zoomScaleNormal="85" topLeftCell="A21" workbookViewId="0">
      <selection activeCell="I27" sqref="I27"/>
    </sheetView>
  </sheetViews>
  <sheetFormatPr defaultColWidth="9" defaultRowHeight="14.4" outlineLevelCol="7"/>
  <cols>
    <col min="1" max="1" width="17.5" style="1" customWidth="1"/>
    <col min="2" max="3" width="28" style="1" customWidth="1"/>
    <col min="4" max="4" width="14.1296296296296" style="1" customWidth="1"/>
    <col min="5" max="16384" width="9" style="1"/>
  </cols>
  <sheetData>
    <row r="1" ht="30.95" customHeight="1" spans="1:8">
      <c r="A1" s="2" t="s">
        <v>0</v>
      </c>
      <c r="B1" s="3"/>
      <c r="C1" s="3"/>
      <c r="D1" s="3"/>
      <c r="E1" s="4"/>
      <c r="F1" s="4"/>
      <c r="G1" s="4"/>
      <c r="H1" s="4"/>
    </row>
    <row r="2" ht="17.4" spans="1:8">
      <c r="A2" s="5" t="s">
        <v>1</v>
      </c>
      <c r="B2" s="6"/>
      <c r="C2" s="6"/>
      <c r="D2" s="6"/>
      <c r="H2" s="4"/>
    </row>
    <row r="3" ht="39.95" customHeight="1" spans="1:4">
      <c r="A3" s="7" t="s">
        <v>2</v>
      </c>
      <c r="B3" s="8" t="s">
        <v>3</v>
      </c>
      <c r="C3" s="9" t="s">
        <v>4</v>
      </c>
      <c r="D3" s="10">
        <v>1.28625</v>
      </c>
    </row>
    <row r="4" ht="52.2" spans="1:4">
      <c r="A4" s="11"/>
      <c r="B4" s="9" t="s">
        <v>5</v>
      </c>
      <c r="C4" s="9" t="s">
        <v>6</v>
      </c>
      <c r="D4" s="10">
        <v>0.25725</v>
      </c>
    </row>
    <row r="5" ht="32.1" customHeight="1" spans="1:7">
      <c r="A5" s="11" t="s">
        <v>7</v>
      </c>
      <c r="B5" s="12"/>
      <c r="C5" s="12"/>
      <c r="D5" s="12"/>
      <c r="E5" s="13"/>
      <c r="F5" s="13"/>
      <c r="G5" s="13"/>
    </row>
    <row r="6" ht="34.8" spans="1:7">
      <c r="A6" s="8" t="s">
        <v>8</v>
      </c>
      <c r="B6" s="8" t="s">
        <v>9</v>
      </c>
      <c r="C6" s="8" t="s">
        <v>10</v>
      </c>
      <c r="D6" s="8" t="s">
        <v>11</v>
      </c>
      <c r="E6" s="13"/>
      <c r="F6" s="13"/>
      <c r="G6" s="13"/>
    </row>
    <row r="7" ht="55" customHeight="1" spans="1:7">
      <c r="A7" s="9" t="s">
        <v>12</v>
      </c>
      <c r="B7" s="9" t="s">
        <v>13</v>
      </c>
      <c r="C7" s="9" t="s">
        <v>14</v>
      </c>
      <c r="D7" s="14">
        <v>1</v>
      </c>
      <c r="E7" s="13"/>
      <c r="F7" s="13"/>
      <c r="G7" s="13"/>
    </row>
    <row r="8" ht="55" customHeight="1" spans="1:7">
      <c r="A8" s="9" t="s">
        <v>15</v>
      </c>
      <c r="B8" s="9" t="s">
        <v>16</v>
      </c>
      <c r="C8" s="9" t="s">
        <v>17</v>
      </c>
      <c r="D8" s="15">
        <v>4</v>
      </c>
      <c r="E8" s="13"/>
      <c r="F8" s="13"/>
      <c r="G8" s="16"/>
    </row>
    <row r="9" ht="69.6" spans="1:7">
      <c r="A9" s="9" t="s">
        <v>18</v>
      </c>
      <c r="B9" s="9" t="s">
        <v>19</v>
      </c>
      <c r="C9" s="9" t="s">
        <v>20</v>
      </c>
      <c r="D9" s="15">
        <v>1</v>
      </c>
      <c r="E9" s="13"/>
      <c r="F9" s="13"/>
      <c r="G9" s="16"/>
    </row>
    <row r="10" ht="55" customHeight="1" spans="1:7">
      <c r="A10" s="9" t="s">
        <v>21</v>
      </c>
      <c r="B10" s="9" t="s">
        <v>22</v>
      </c>
      <c r="C10" s="9" t="s">
        <v>23</v>
      </c>
      <c r="D10" s="15">
        <v>3</v>
      </c>
      <c r="E10" s="13"/>
      <c r="F10" s="13"/>
      <c r="G10" s="16"/>
    </row>
    <row r="11" ht="55" customHeight="1" spans="1:7">
      <c r="A11" s="9" t="s">
        <v>24</v>
      </c>
      <c r="B11" s="9" t="s">
        <v>25</v>
      </c>
      <c r="C11" s="9" t="s">
        <v>14</v>
      </c>
      <c r="D11" s="17">
        <v>1</v>
      </c>
      <c r="E11" s="13"/>
      <c r="F11" s="13"/>
      <c r="G11" s="16"/>
    </row>
    <row r="12" ht="29.1" customHeight="1" spans="1:7">
      <c r="A12" s="8" t="s">
        <v>26</v>
      </c>
      <c r="B12" s="9"/>
      <c r="C12" s="9"/>
      <c r="D12" s="9"/>
      <c r="E12" s="13"/>
      <c r="F12" s="13"/>
      <c r="G12" s="16"/>
    </row>
    <row r="13" ht="34.8" spans="1:7">
      <c r="A13" s="8" t="s">
        <v>8</v>
      </c>
      <c r="B13" s="8" t="s">
        <v>9</v>
      </c>
      <c r="C13" s="8" t="s">
        <v>10</v>
      </c>
      <c r="D13" s="8" t="s">
        <v>11</v>
      </c>
      <c r="E13" s="13"/>
      <c r="F13" s="13"/>
      <c r="G13" s="16"/>
    </row>
    <row r="14" ht="52.2" spans="1:7">
      <c r="A14" s="9" t="s">
        <v>27</v>
      </c>
      <c r="B14" s="9" t="s">
        <v>28</v>
      </c>
      <c r="C14" s="9" t="s">
        <v>17</v>
      </c>
      <c r="D14" s="14">
        <v>3</v>
      </c>
      <c r="E14" s="13"/>
      <c r="F14" s="13"/>
      <c r="G14" s="16"/>
    </row>
    <row r="15" ht="69.6" spans="1:7">
      <c r="A15" s="9" t="s">
        <v>29</v>
      </c>
      <c r="B15" s="9" t="s">
        <v>30</v>
      </c>
      <c r="C15" s="9" t="s">
        <v>20</v>
      </c>
      <c r="D15" s="15">
        <v>1</v>
      </c>
      <c r="E15" s="13"/>
      <c r="F15" s="13"/>
      <c r="G15" s="16"/>
    </row>
    <row r="16" ht="87" spans="1:7">
      <c r="A16" s="9" t="s">
        <v>31</v>
      </c>
      <c r="B16" s="9" t="s">
        <v>32</v>
      </c>
      <c r="C16" s="9" t="s">
        <v>33</v>
      </c>
      <c r="D16" s="15">
        <v>5</v>
      </c>
      <c r="E16" s="13"/>
      <c r="F16" s="13"/>
      <c r="G16" s="16"/>
    </row>
    <row r="17" ht="27.95" customHeight="1" spans="1:7">
      <c r="A17" s="8" t="s">
        <v>34</v>
      </c>
      <c r="B17" s="9"/>
      <c r="C17" s="9"/>
      <c r="D17" s="9"/>
      <c r="E17" s="13"/>
      <c r="F17" s="13"/>
      <c r="G17" s="16"/>
    </row>
    <row r="18" ht="34.8" spans="1:7">
      <c r="A18" s="8" t="s">
        <v>8</v>
      </c>
      <c r="B18" s="8" t="s">
        <v>9</v>
      </c>
      <c r="C18" s="8" t="s">
        <v>10</v>
      </c>
      <c r="D18" s="8" t="s">
        <v>35</v>
      </c>
      <c r="E18" s="13"/>
      <c r="F18" s="13"/>
      <c r="G18" s="16"/>
    </row>
    <row r="19" ht="39.95" customHeight="1" spans="1:7">
      <c r="A19" s="9" t="s">
        <v>36</v>
      </c>
      <c r="B19" s="9" t="s">
        <v>37</v>
      </c>
      <c r="C19" s="9" t="s">
        <v>14</v>
      </c>
      <c r="D19" s="17">
        <v>-2</v>
      </c>
      <c r="E19" s="13"/>
      <c r="F19" s="13"/>
      <c r="G19" s="16"/>
    </row>
    <row r="20" ht="39.95" customHeight="1" spans="1:4">
      <c r="A20" s="9" t="s">
        <v>38</v>
      </c>
      <c r="B20" s="9" t="s">
        <v>39</v>
      </c>
      <c r="C20" s="9" t="s">
        <v>14</v>
      </c>
      <c r="D20" s="17">
        <v>-2</v>
      </c>
    </row>
    <row r="21" ht="52.2" spans="1:6">
      <c r="A21" s="9" t="s">
        <v>40</v>
      </c>
      <c r="B21" s="9" t="s">
        <v>41</v>
      </c>
      <c r="C21" s="9" t="s">
        <v>17</v>
      </c>
      <c r="D21" s="17">
        <v>-2</v>
      </c>
      <c r="F21" s="18"/>
    </row>
    <row r="22" ht="39.95" customHeight="1" spans="1:6">
      <c r="A22" s="9" t="s">
        <v>42</v>
      </c>
      <c r="B22" s="9" t="s">
        <v>43</v>
      </c>
      <c r="C22" s="9" t="s">
        <v>44</v>
      </c>
      <c r="D22" s="17">
        <v>2</v>
      </c>
      <c r="F22" s="18"/>
    </row>
    <row r="23" ht="39.95" customHeight="1" spans="1:6">
      <c r="A23" s="19" t="s">
        <v>45</v>
      </c>
      <c r="B23" s="20"/>
      <c r="C23" s="21"/>
      <c r="D23" s="22">
        <f>AVERAGE(D8:D11,D14:D16)</f>
        <v>2.57142857142857</v>
      </c>
      <c r="E23" s="23"/>
      <c r="F23" s="24"/>
    </row>
    <row r="24" ht="39.95" customHeight="1" spans="1:6">
      <c r="A24" s="25" t="s">
        <v>46</v>
      </c>
      <c r="B24" s="26"/>
      <c r="C24" s="27"/>
      <c r="D24" s="22">
        <f>0.5*D7+0.5*D23</f>
        <v>1.78571428571429</v>
      </c>
      <c r="E24" s="23"/>
      <c r="F24" s="24"/>
    </row>
    <row r="25" ht="39.95" customHeight="1" spans="1:6">
      <c r="A25" s="19" t="s">
        <v>47</v>
      </c>
      <c r="B25" s="20"/>
      <c r="C25" s="21"/>
      <c r="D25" s="28">
        <f>COUNT(D19:D22)</f>
        <v>4</v>
      </c>
      <c r="E25" s="23"/>
      <c r="F25" s="24"/>
    </row>
    <row r="26" ht="39.95" customHeight="1" spans="1:6">
      <c r="A26" s="19" t="s">
        <v>48</v>
      </c>
      <c r="B26" s="20"/>
      <c r="C26" s="21"/>
      <c r="D26" s="28">
        <f>SUM(D19:D22)</f>
        <v>-4</v>
      </c>
      <c r="E26" s="23"/>
      <c r="F26" s="24"/>
    </row>
    <row r="27" ht="39.95" customHeight="1" spans="1:4">
      <c r="A27" s="25" t="s">
        <v>49</v>
      </c>
      <c r="B27" s="26"/>
      <c r="C27" s="27"/>
      <c r="D27" s="29">
        <f>D26/D25/2*0.1*D25</f>
        <v>-0.2</v>
      </c>
    </row>
    <row r="28" ht="39.95" customHeight="1" spans="1:4">
      <c r="A28" s="30" t="s">
        <v>50</v>
      </c>
      <c r="B28" s="31"/>
      <c r="C28" s="32"/>
      <c r="D28" s="33">
        <f>IF((D4+(D3-D4)*(D24-1)/4*(1+D27))&gt;=1,FLOOR((D4+(D3-D4)*(D24-1)/4*(1+D27)),0.1),FLOOR((D4+(D3-D4)*(D24-1)/4*(1+D27)),0.01))</f>
        <v>0.41</v>
      </c>
    </row>
    <row r="29" ht="54" customHeight="1" spans="1:4">
      <c r="A29" s="34" t="s">
        <v>51</v>
      </c>
      <c r="B29" s="34"/>
      <c r="C29" s="34"/>
      <c r="D29" s="34"/>
    </row>
  </sheetData>
  <mergeCells count="14">
    <mergeCell ref="A1:D1"/>
    <mergeCell ref="A2:D2"/>
    <mergeCell ref="A5:D5"/>
    <mergeCell ref="E5:G5"/>
    <mergeCell ref="A12:D12"/>
    <mergeCell ref="A17:D17"/>
    <mergeCell ref="A23:C23"/>
    <mergeCell ref="A24:C24"/>
    <mergeCell ref="A25:C25"/>
    <mergeCell ref="A26:C26"/>
    <mergeCell ref="A27:C27"/>
    <mergeCell ref="A28:C28"/>
    <mergeCell ref="A29:D29"/>
    <mergeCell ref="A3:A4"/>
  </mergeCells>
  <printOptions horizontalCentered="1"/>
  <pageMargins left="0.751388888888889" right="0.751388888888889" top="1" bottom="1" header="0.5" footer="0.5"/>
  <pageSetup paperSize="9" scale="5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空表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zhengyimin</dc:creator>
  <cp:lastModifiedBy>周兴腾</cp:lastModifiedBy>
  <dcterms:created xsi:type="dcterms:W3CDTF">2021-02-02T07:36:00Z</dcterms:created>
  <dcterms:modified xsi:type="dcterms:W3CDTF">2025-03-27T01:38:37Z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92D44F1A500C4799B0287481D8E0C355_13</vt:lpwstr>
  </property>
</Properties>
</file>